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Te Ardhura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I16" i="1"/>
  <c r="F16" i="1"/>
  <c r="D16" i="1"/>
  <c r="H15" i="1"/>
  <c r="I15" i="1" s="1"/>
  <c r="F15" i="1"/>
  <c r="D15" i="1"/>
  <c r="H14" i="1"/>
  <c r="I14" i="1" s="1"/>
  <c r="F14" i="1"/>
  <c r="D14" i="1"/>
  <c r="H13" i="1"/>
  <c r="I13" i="1" s="1"/>
  <c r="F13" i="1"/>
  <c r="D13" i="1"/>
  <c r="H12" i="1"/>
  <c r="I12" i="1" s="1"/>
  <c r="F12" i="1"/>
  <c r="D12" i="1"/>
  <c r="H11" i="1"/>
  <c r="H20" i="1" s="1"/>
  <c r="F11" i="1"/>
  <c r="F20" i="1" s="1"/>
  <c r="D11" i="1"/>
  <c r="D20" i="1" s="1"/>
  <c r="H9" i="1"/>
  <c r="I9" i="1" s="1"/>
  <c r="I11" i="1" l="1"/>
  <c r="I20" i="1" l="1"/>
</calcChain>
</file>

<file path=xl/sharedStrings.xml><?xml version="1.0" encoding="utf-8"?>
<sst xmlns="http://schemas.openxmlformats.org/spreadsheetml/2006/main" count="28" uniqueCount="28">
  <si>
    <t>QENDRA E SHËRBIMEVE ARSIMORE</t>
  </si>
  <si>
    <t>AKT - RAKORDIMI TË ARDHURA</t>
  </si>
  <si>
    <t>Periudha  janar - dhjetor  2019</t>
  </si>
  <si>
    <t>Kodi institucionit</t>
  </si>
  <si>
    <t>Klasifikimi buxhetor</t>
  </si>
  <si>
    <t>Përshkrimi</t>
  </si>
  <si>
    <t>Muaji dhjetor</t>
  </si>
  <si>
    <t>Shuma e arkëtuar</t>
  </si>
  <si>
    <t>Pjesa e institucionit</t>
  </si>
  <si>
    <t>Rritje të autorizuar</t>
  </si>
  <si>
    <t>Derdhur në buxhet</t>
  </si>
  <si>
    <t>Mbeten për trashëguar</t>
  </si>
  <si>
    <t>Derdhur gabim te vitit ne vazhdim</t>
  </si>
  <si>
    <t>Tarifa per rregjistrimin ne arsim te larte</t>
  </si>
  <si>
    <t>Tarifa shkollimi</t>
  </si>
  <si>
    <t>Tarifa nga konkurset</t>
  </si>
  <si>
    <t>Te tjera tarifa Administrative dhe Regullatore nacionale</t>
  </si>
  <si>
    <t>Te tjera te ardhura sekondare dhe pagesa sherbimesh</t>
  </si>
  <si>
    <t>Grante nga Organizata Nderkombetare</t>
  </si>
  <si>
    <t>TOTAL</t>
  </si>
  <si>
    <t>Për institucionin</t>
  </si>
  <si>
    <t>Për Degën e Thesarit</t>
  </si>
  <si>
    <t>Përgjegjëse sektori</t>
  </si>
  <si>
    <t>Specialiste</t>
  </si>
  <si>
    <t>Eduard Meçaj</t>
  </si>
  <si>
    <t>Rezana Vrapi</t>
  </si>
  <si>
    <t>Shqipe Çera</t>
  </si>
  <si>
    <t>Adelina Rexhollari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</si>
</sst>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3" fillId="0" borderId="5" xfId="1" applyNumberFormat="1" applyFont="1" applyBorder="1"/>
    <xf numFmtId="4" fontId="3" fillId="0" borderId="6" xfId="1" applyNumberFormat="1" applyFont="1" applyBorder="1"/>
    <xf numFmtId="4" fontId="3" fillId="0" borderId="0" xfId="1" applyNumberFormat="1" applyFont="1"/>
    <xf numFmtId="3" fontId="3" fillId="0" borderId="5" xfId="1" applyNumberFormat="1" applyFont="1" applyBorder="1"/>
    <xf numFmtId="3" fontId="3" fillId="0" borderId="6" xfId="1" applyNumberFormat="1" applyFont="1" applyBorder="1"/>
    <xf numFmtId="0" fontId="3" fillId="0" borderId="7" xfId="1" applyFont="1" applyBorder="1"/>
    <xf numFmtId="0" fontId="3" fillId="0" borderId="8" xfId="1" applyFont="1" applyBorder="1"/>
    <xf numFmtId="4" fontId="3" fillId="0" borderId="8" xfId="1" applyNumberFormat="1" applyFont="1" applyBorder="1"/>
    <xf numFmtId="4" fontId="3" fillId="0" borderId="9" xfId="1" applyNumberFormat="1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9/Buxheti%202019/Te%20ardhurat%20mujore/Akt-rakordim%20te%20ardhura_VIT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jetor (2)"/>
      <sheetName val="janar"/>
      <sheetName val="shkurt 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nentor (2)"/>
      <sheetName val="dhje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E11">
            <v>1375500</v>
          </cell>
        </row>
        <row r="12">
          <cell r="E12">
            <v>488500</v>
          </cell>
        </row>
        <row r="13">
          <cell r="E13">
            <v>77674600</v>
          </cell>
        </row>
        <row r="14">
          <cell r="E14">
            <v>11705400</v>
          </cell>
        </row>
        <row r="15">
          <cell r="E15">
            <v>268000</v>
          </cell>
        </row>
        <row r="16">
          <cell r="E16">
            <v>198000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tabSelected="1" workbookViewId="0">
      <selection activeCell="P17" sqref="P17"/>
    </sheetView>
  </sheetViews>
  <sheetFormatPr defaultRowHeight="16.5" x14ac:dyDescent="0.3"/>
  <cols>
    <col min="1" max="1" width="8.7109375" style="2" customWidth="1"/>
    <col min="2" max="2" width="9.7109375" style="2" customWidth="1"/>
    <col min="3" max="3" width="43" style="2" customWidth="1"/>
    <col min="4" max="4" width="13.42578125" style="2" customWidth="1"/>
    <col min="5" max="5" width="12.7109375" style="2" customWidth="1"/>
    <col min="6" max="8" width="12.5703125" style="2" customWidth="1"/>
    <col min="9" max="9" width="14.7109375" style="2" customWidth="1"/>
    <col min="10" max="10" width="20.5703125" style="2" customWidth="1"/>
    <col min="11" max="12" width="9.140625" style="2"/>
    <col min="13" max="13" width="14.140625" style="2" customWidth="1"/>
    <col min="14" max="15" width="9.28515625" style="2" bestFit="1" customWidth="1"/>
    <col min="16" max="16" width="9.140625" style="2"/>
    <col min="17" max="17" width="14" style="2" customWidth="1"/>
    <col min="18" max="18" width="9.140625" style="2"/>
    <col min="19" max="19" width="14.5703125" style="2" customWidth="1"/>
    <col min="20" max="16384" width="9.140625" style="2"/>
  </cols>
  <sheetData>
    <row r="2" spans="1:20" ht="18.75" x14ac:dyDescent="0.3">
      <c r="A2" s="1" t="s">
        <v>0</v>
      </c>
    </row>
    <row r="4" spans="1:20" x14ac:dyDescent="0.3">
      <c r="C4" s="3"/>
      <c r="D4" s="3"/>
    </row>
    <row r="5" spans="1:20" x14ac:dyDescent="0.3">
      <c r="C5" s="3" t="s">
        <v>1</v>
      </c>
      <c r="D5" s="3"/>
      <c r="F5" s="4"/>
    </row>
    <row r="6" spans="1:20" x14ac:dyDescent="0.3">
      <c r="E6" s="4" t="s">
        <v>2</v>
      </c>
      <c r="F6" s="4"/>
    </row>
    <row r="7" spans="1:20" ht="17.25" thickBot="1" x14ac:dyDescent="0.35"/>
    <row r="8" spans="1:20" s="9" customFormat="1" ht="32.25" customHeight="1" x14ac:dyDescent="0.3">
      <c r="A8" s="5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8" t="s">
        <v>11</v>
      </c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0">
        <v>1011055</v>
      </c>
      <c r="B9" s="11">
        <v>4664100</v>
      </c>
      <c r="C9" s="11" t="s">
        <v>12</v>
      </c>
      <c r="D9" s="11"/>
      <c r="E9" s="12">
        <v>0</v>
      </c>
      <c r="F9" s="12">
        <v>0</v>
      </c>
      <c r="G9" s="12">
        <v>0</v>
      </c>
      <c r="H9" s="12">
        <f>E9-G9</f>
        <v>0</v>
      </c>
      <c r="I9" s="13">
        <f>E9-G9-H9</f>
        <v>0</v>
      </c>
    </row>
    <row r="10" spans="1:20" x14ac:dyDescent="0.3">
      <c r="A10" s="10"/>
      <c r="B10" s="11"/>
      <c r="C10" s="11"/>
      <c r="D10" s="11"/>
      <c r="E10" s="12"/>
      <c r="F10" s="12"/>
      <c r="G10" s="12"/>
      <c r="H10" s="12"/>
      <c r="I10" s="13"/>
    </row>
    <row r="11" spans="1:20" x14ac:dyDescent="0.3">
      <c r="A11" s="10">
        <v>1011055</v>
      </c>
      <c r="B11" s="11">
        <v>7110103</v>
      </c>
      <c r="C11" s="11" t="s">
        <v>13</v>
      </c>
      <c r="D11" s="12">
        <f>E11-'[1]nentor (2)'!E11</f>
        <v>137000</v>
      </c>
      <c r="E11" s="12">
        <v>1512500</v>
      </c>
      <c r="F11" s="12">
        <f>ROUND(E11*0.9,0)</f>
        <v>1361250</v>
      </c>
      <c r="G11" s="12">
        <v>1361250</v>
      </c>
      <c r="H11" s="12">
        <f>ROUND(E11*0.1,0)</f>
        <v>151250</v>
      </c>
      <c r="I11" s="13">
        <f>E11-G11-H11</f>
        <v>0</v>
      </c>
      <c r="Q11" s="14"/>
      <c r="S11" s="14"/>
    </row>
    <row r="12" spans="1:20" x14ac:dyDescent="0.3">
      <c r="A12" s="10">
        <v>1011055</v>
      </c>
      <c r="B12" s="11">
        <v>7110109</v>
      </c>
      <c r="C12" s="11" t="s">
        <v>14</v>
      </c>
      <c r="D12" s="12">
        <f>E12-'[1]nentor (2)'!E12</f>
        <v>50000</v>
      </c>
      <c r="E12" s="12">
        <v>538500</v>
      </c>
      <c r="F12" s="12">
        <f t="shared" ref="F12:F15" si="0">ROUND(E12*0.9,0)</f>
        <v>484650</v>
      </c>
      <c r="G12" s="12">
        <v>484650</v>
      </c>
      <c r="H12" s="12">
        <f t="shared" ref="H12:H15" si="1">ROUND(E12*0.1,0)</f>
        <v>53850</v>
      </c>
      <c r="I12" s="13">
        <f>E12-G12-H12</f>
        <v>0</v>
      </c>
      <c r="Q12" s="14"/>
      <c r="S12" s="14"/>
    </row>
    <row r="13" spans="1:20" x14ac:dyDescent="0.3">
      <c r="A13" s="10">
        <v>1011055</v>
      </c>
      <c r="B13" s="11">
        <v>7110110</v>
      </c>
      <c r="C13" s="11" t="s">
        <v>15</v>
      </c>
      <c r="D13" s="12">
        <f>E13-'[1]nentor (2)'!E13</f>
        <v>5425250</v>
      </c>
      <c r="E13" s="12">
        <v>83099850</v>
      </c>
      <c r="F13" s="12">
        <f t="shared" si="0"/>
        <v>74789865</v>
      </c>
      <c r="G13" s="12">
        <v>74789865</v>
      </c>
      <c r="H13" s="12">
        <f t="shared" si="1"/>
        <v>8309985</v>
      </c>
      <c r="I13" s="13">
        <f>E13-G13-H13</f>
        <v>0</v>
      </c>
      <c r="Q13" s="14"/>
      <c r="S13" s="14"/>
    </row>
    <row r="14" spans="1:20" x14ac:dyDescent="0.3">
      <c r="A14" s="10">
        <v>1011055</v>
      </c>
      <c r="B14" s="11">
        <v>7110199</v>
      </c>
      <c r="C14" s="11" t="s">
        <v>16</v>
      </c>
      <c r="D14" s="12">
        <f>E14-'[1]nentor (2)'!E14</f>
        <v>2243300</v>
      </c>
      <c r="E14" s="12">
        <v>13948700</v>
      </c>
      <c r="F14" s="12">
        <f t="shared" si="0"/>
        <v>12553830</v>
      </c>
      <c r="G14" s="12">
        <v>12553830</v>
      </c>
      <c r="H14" s="12">
        <f t="shared" si="1"/>
        <v>1394870</v>
      </c>
      <c r="I14" s="13">
        <f>E14-G14-H14</f>
        <v>0</v>
      </c>
      <c r="Q14" s="14"/>
      <c r="S14" s="14"/>
    </row>
    <row r="15" spans="1:20" x14ac:dyDescent="0.3">
      <c r="A15" s="10">
        <v>1011055</v>
      </c>
      <c r="B15" s="11">
        <v>7111099</v>
      </c>
      <c r="C15" s="11" t="s">
        <v>17</v>
      </c>
      <c r="D15" s="12">
        <f>E15-'[1]nentor (2)'!E15</f>
        <v>20000</v>
      </c>
      <c r="E15" s="12">
        <v>288000</v>
      </c>
      <c r="F15" s="12">
        <f t="shared" si="0"/>
        <v>259200</v>
      </c>
      <c r="G15" s="12">
        <v>259200</v>
      </c>
      <c r="H15" s="12">
        <f t="shared" si="1"/>
        <v>28800</v>
      </c>
      <c r="I15" s="13">
        <f t="shared" ref="I15:I16" si="2">E15-G15-H15</f>
        <v>0</v>
      </c>
      <c r="Q15" s="14"/>
      <c r="S15" s="14"/>
    </row>
    <row r="16" spans="1:20" x14ac:dyDescent="0.3">
      <c r="A16" s="10">
        <v>1011055</v>
      </c>
      <c r="B16" s="11">
        <v>7211101</v>
      </c>
      <c r="C16" s="11" t="s">
        <v>18</v>
      </c>
      <c r="D16" s="12">
        <f>E16-'[1]nentor (2)'!E16</f>
        <v>0</v>
      </c>
      <c r="E16" s="12">
        <v>198000</v>
      </c>
      <c r="F16" s="12">
        <f>ROUND(E16*1,0)</f>
        <v>198000</v>
      </c>
      <c r="G16" s="12">
        <v>198000</v>
      </c>
      <c r="H16" s="12">
        <v>0</v>
      </c>
      <c r="I16" s="13">
        <f t="shared" si="2"/>
        <v>0</v>
      </c>
      <c r="Q16" s="14"/>
      <c r="S16" s="14"/>
    </row>
    <row r="17" spans="1:19" x14ac:dyDescent="0.3">
      <c r="A17" s="10"/>
      <c r="B17" s="11"/>
      <c r="C17" s="11"/>
      <c r="D17" s="12"/>
      <c r="E17" s="15"/>
      <c r="F17" s="15"/>
      <c r="G17" s="12"/>
      <c r="H17" s="15"/>
      <c r="I17" s="16"/>
    </row>
    <row r="18" spans="1:19" x14ac:dyDescent="0.3">
      <c r="A18" s="10"/>
      <c r="B18" s="11"/>
      <c r="C18" s="11"/>
      <c r="D18" s="12"/>
      <c r="E18" s="15"/>
      <c r="F18" s="15"/>
      <c r="G18" s="15"/>
      <c r="H18" s="15"/>
      <c r="I18" s="16"/>
    </row>
    <row r="19" spans="1:19" x14ac:dyDescent="0.3">
      <c r="A19" s="10"/>
      <c r="B19" s="11"/>
      <c r="C19" s="11"/>
      <c r="D19" s="11"/>
      <c r="E19" s="15"/>
      <c r="F19" s="15"/>
      <c r="G19" s="15"/>
      <c r="H19" s="15"/>
      <c r="I19" s="16"/>
    </row>
    <row r="20" spans="1:19" ht="17.25" thickBot="1" x14ac:dyDescent="0.35">
      <c r="A20" s="17">
        <v>1011055</v>
      </c>
      <c r="B20" s="18" t="s">
        <v>19</v>
      </c>
      <c r="C20" s="18"/>
      <c r="D20" s="19">
        <f t="shared" ref="D20:I20" si="3">SUM(D10:D19)</f>
        <v>7875550</v>
      </c>
      <c r="E20" s="19">
        <f t="shared" si="3"/>
        <v>99585550</v>
      </c>
      <c r="F20" s="19">
        <f t="shared" si="3"/>
        <v>89646795</v>
      </c>
      <c r="G20" s="19">
        <f t="shared" si="3"/>
        <v>89646795</v>
      </c>
      <c r="H20" s="19">
        <f t="shared" si="3"/>
        <v>9938755</v>
      </c>
      <c r="I20" s="20">
        <f t="shared" si="3"/>
        <v>0</v>
      </c>
      <c r="N20" s="14"/>
      <c r="O20" s="14"/>
      <c r="P20" s="14"/>
      <c r="Q20" s="14"/>
      <c r="R20" s="14"/>
      <c r="S20" s="14"/>
    </row>
    <row r="21" spans="1:19" x14ac:dyDescent="0.3">
      <c r="D21" s="14"/>
      <c r="E21" s="14"/>
      <c r="Q21" s="14"/>
      <c r="S21" s="14"/>
    </row>
    <row r="22" spans="1:19" x14ac:dyDescent="0.3">
      <c r="D22" s="14"/>
      <c r="E22" s="14"/>
      <c r="M22" s="14"/>
    </row>
    <row r="24" spans="1:19" x14ac:dyDescent="0.3">
      <c r="B24" s="21" t="s">
        <v>20</v>
      </c>
      <c r="C24" s="21"/>
      <c r="D24" s="21"/>
      <c r="E24" s="21"/>
      <c r="F24" s="21"/>
      <c r="G24" s="22" t="s">
        <v>21</v>
      </c>
    </row>
    <row r="25" spans="1:19" x14ac:dyDescent="0.3">
      <c r="B25" s="21"/>
      <c r="C25" s="21"/>
      <c r="D25" s="21"/>
      <c r="E25" s="21" t="s">
        <v>22</v>
      </c>
      <c r="F25" s="21"/>
      <c r="G25" s="21"/>
      <c r="H25" s="21" t="s">
        <v>23</v>
      </c>
    </row>
    <row r="26" spans="1:19" x14ac:dyDescent="0.3">
      <c r="B26" s="22" t="s">
        <v>24</v>
      </c>
      <c r="C26" s="21" t="s">
        <v>25</v>
      </c>
      <c r="D26" s="21"/>
      <c r="E26" s="21"/>
      <c r="F26" s="21"/>
      <c r="G26" s="21"/>
      <c r="H26" s="21"/>
      <c r="Q26" s="14"/>
    </row>
    <row r="27" spans="1:19" x14ac:dyDescent="0.3">
      <c r="E27" s="21" t="s">
        <v>26</v>
      </c>
      <c r="H27" s="21" t="s">
        <v>27</v>
      </c>
    </row>
    <row r="28" spans="1:19" x14ac:dyDescent="0.3">
      <c r="Q28" s="14"/>
    </row>
    <row r="31" spans="1:19" x14ac:dyDescent="0.3">
      <c r="Q31" s="14"/>
    </row>
    <row r="32" spans="1:19" x14ac:dyDescent="0.3">
      <c r="E32" s="14"/>
    </row>
    <row r="34" spans="10:10" x14ac:dyDescent="0.3">
      <c r="J34" s="14"/>
    </row>
    <row r="36" spans="10:10" x14ac:dyDescent="0.3">
      <c r="J36" s="14"/>
    </row>
    <row r="37" spans="10:10" x14ac:dyDescent="0.3">
      <c r="J37" s="14"/>
    </row>
    <row r="38" spans="10:10" x14ac:dyDescent="0.3">
      <c r="J38" s="14"/>
    </row>
    <row r="39" spans="10:10" x14ac:dyDescent="0.3">
      <c r="J39" s="14"/>
    </row>
    <row r="40" spans="10:10" x14ac:dyDescent="0.3">
      <c r="J40" s="14"/>
    </row>
  </sheetData>
  <pageMargins left="0.11811023622047245" right="0.11811023622047245" top="0.74803149606299213" bottom="0.74803149606299213" header="0.31496062992125984" footer="0.31496062992125984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 Ardhurat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2021-03-01T10:37:26Z</dcterms:created>
  <dcterms:modified xsi:type="dcterms:W3CDTF">2021-03-01T10:42:00Z</dcterms:modified>
</cp:coreProperties>
</file>